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2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<sst xmlns="http://schemas.openxmlformats.org/spreadsheetml/2006/main" count="65" uniqueCount="35">
  <si>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</si>
  <si>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</si>
  <si>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</si>
  <si>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</si>
  <si>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</si>
  <si>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</si>
  <si>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</si>
  <si>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</si>
  <si>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</si>
  <si>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</si>
  <si>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</si>
  <si>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</si>
  <si>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</si>
  <si>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</si>
  <si>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</si>
  <si>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</si>
  <si>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</si>
  <si>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</si>
  <si>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</si>
  <si>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</si>
  <si>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</si>
  <si>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</si>
  <si>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</si>
  <si>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</si>
  <si>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</si>
  <si>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</si>
  <si>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</si>
  <si>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</si>
  <si>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</si>
  <si>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</si>
  <si>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</si>
  <si>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</si>
  <si>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</si>
  <si>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</si>
  <si>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за январь - сентябрь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</si>
</sst>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6">
      <selection activeCell="D22" sqref="D22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7.50390625" style="0" customWidth="1"/>
    <col min="8" max="8" width="7.1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6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39" t="s">
        <v>34</v>
      </c>
      <c r="B5" s="40"/>
      <c r="C5" s="40"/>
      <c r="D5" s="40"/>
      <c r="E5" s="40"/>
      <c r="F5" s="40"/>
      <c r="G5" s="41"/>
      <c r="H5" s="41"/>
      <c r="I5" s="41"/>
      <c r="J5" s="41"/>
      <c r="K5" s="42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8" t="s">
        <v>25</v>
      </c>
      <c r="B6" s="38" t="s">
        <v>31</v>
      </c>
      <c r="C6" s="38"/>
      <c r="D6" s="38"/>
      <c r="E6" s="38"/>
      <c r="F6" s="33"/>
      <c r="G6" s="38" t="s">
        <v>32</v>
      </c>
      <c r="H6" s="38"/>
      <c r="I6" s="38"/>
      <c r="J6" s="38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9"/>
      <c r="B7" s="38">
        <v>2016</v>
      </c>
      <c r="C7" s="38"/>
      <c r="D7" s="38">
        <v>2017</v>
      </c>
      <c r="E7" s="38"/>
      <c r="F7" s="33"/>
      <c r="G7" s="38">
        <v>2016</v>
      </c>
      <c r="H7" s="38"/>
      <c r="I7" s="38">
        <v>2017</v>
      </c>
      <c r="J7" s="38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49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23</v>
      </c>
      <c r="C9" s="31">
        <f>ROUND($B9*100000/'численность населения'!$B3,1)</f>
        <v>24.4</v>
      </c>
      <c r="D9" s="28">
        <v>14</v>
      </c>
      <c r="E9" s="31">
        <f>ROUND($D9*100000/'численность населения'!$C3,1)</f>
        <v>14.6</v>
      </c>
      <c r="F9" s="36">
        <f>(E9-C9)*100/C9</f>
        <v>-40.1639344262295</v>
      </c>
      <c r="G9" s="28">
        <v>94</v>
      </c>
      <c r="H9" s="31">
        <f>($G9*100000)/'численность населения'!$B3</f>
        <v>99.55201592832255</v>
      </c>
      <c r="I9" s="28">
        <v>88</v>
      </c>
      <c r="J9" s="31">
        <f>($I9*100000)/'численность населения'!$C3</f>
        <v>91.52842061469656</v>
      </c>
      <c r="K9" s="36">
        <f>(J9-H9)*100/H9</f>
        <v>-8.059701492537307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>
        <v>0</v>
      </c>
      <c r="G10" s="28">
        <v>1</v>
      </c>
      <c r="H10" s="31">
        <f>($G10*100000)/'численность населения'!$B4</f>
        <v>2.4920876218007826</v>
      </c>
      <c r="I10" s="28">
        <v>3</v>
      </c>
      <c r="J10" s="31">
        <f>($I10*100000)/'численность населения'!$C4</f>
        <v>7.422251911229867</v>
      </c>
      <c r="K10" s="36">
        <f aca="true" t="shared" si="0" ref="K10:K31">(J10-H10)*100/H10</f>
        <v>197.83270244192087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2</v>
      </c>
      <c r="C11" s="31">
        <f>ROUND($B11*100000/'численность населения'!$B5,1)</f>
        <v>3.6</v>
      </c>
      <c r="D11" s="28">
        <v>0</v>
      </c>
      <c r="E11" s="31">
        <f>ROUND($D11*100000/'численность населения'!$C5,1)</f>
        <v>0</v>
      </c>
      <c r="F11" s="36">
        <f aca="true" t="shared" si="1" ref="F11:F31">(E11-C11)*100/C11</f>
        <v>-100</v>
      </c>
      <c r="G11" s="28">
        <v>5</v>
      </c>
      <c r="H11" s="31">
        <f>($G11*100000)/'численность населения'!$B5</f>
        <v>8.921880018557511</v>
      </c>
      <c r="I11" s="28">
        <v>6</v>
      </c>
      <c r="J11" s="31">
        <f>($I11*100000)/'численность населения'!$C5</f>
        <v>10.718305078690223</v>
      </c>
      <c r="K11" s="36">
        <f t="shared" si="0"/>
        <v>20.13505064399149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2</v>
      </c>
      <c r="C12" s="31">
        <f>ROUND($B12*100000/'численность населения'!$B6,1)</f>
        <v>4.6</v>
      </c>
      <c r="D12" s="28">
        <v>3</v>
      </c>
      <c r="E12" s="31">
        <f>ROUND($D12*100000/'численность населения'!$C6,1)</f>
        <v>7</v>
      </c>
      <c r="F12" s="36">
        <f t="shared" si="1"/>
        <v>52.17391304347827</v>
      </c>
      <c r="G12" s="28">
        <v>1</v>
      </c>
      <c r="H12" s="31">
        <f>($G12*100000)/'численность населения'!$B6</f>
        <v>2.3232041631818605</v>
      </c>
      <c r="I12" s="28">
        <v>2</v>
      </c>
      <c r="J12" s="31">
        <f>($I12*100000)/'численность населения'!$C6</f>
        <v>4.657987283694715</v>
      </c>
      <c r="K12" s="36">
        <f t="shared" si="0"/>
        <v>100.49840463935531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3</v>
      </c>
      <c r="C13" s="31">
        <f>ROUND($B13*100000/'численность населения'!$B7,1)</f>
        <v>4.9</v>
      </c>
      <c r="D13" s="28">
        <v>0</v>
      </c>
      <c r="E13" s="31">
        <f>ROUND($D13*100000/'численность населения'!$C7,1)</f>
        <v>0</v>
      </c>
      <c r="F13" s="36">
        <f t="shared" si="1"/>
        <v>-100</v>
      </c>
      <c r="G13" s="28">
        <v>2</v>
      </c>
      <c r="H13" s="31">
        <f>($G13*100000)/'численность населения'!$B7</f>
        <v>3.239548406952071</v>
      </c>
      <c r="I13" s="28">
        <v>2</v>
      </c>
      <c r="J13" s="31">
        <f>($I13*100000)/'численность населения'!$C7</f>
        <v>3.1795491399319578</v>
      </c>
      <c r="K13" s="36">
        <f t="shared" si="0"/>
        <v>-1.8520873740103596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2</v>
      </c>
      <c r="C14" s="31">
        <f>ROUND($B14*100000/'численность населения'!$B8,1)</f>
        <v>4.7</v>
      </c>
      <c r="D14" s="28">
        <v>1</v>
      </c>
      <c r="E14" s="31">
        <f>ROUND($D14*100000/'численность населения'!$C8,1)</f>
        <v>2.3</v>
      </c>
      <c r="F14" s="36">
        <f t="shared" si="1"/>
        <v>-51.06382978723405</v>
      </c>
      <c r="G14" s="28">
        <v>4</v>
      </c>
      <c r="H14" s="31">
        <f>($G14*100000)/'численность населения'!$B8</f>
        <v>9.32857575969589</v>
      </c>
      <c r="I14" s="28">
        <v>5</v>
      </c>
      <c r="J14" s="31">
        <f>($I14*100000)/'численность населения'!$C8</f>
        <v>11.583190473984153</v>
      </c>
      <c r="K14" s="36">
        <f t="shared" si="0"/>
        <v>24.16890608349162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</v>
      </c>
      <c r="C15" s="31">
        <f>ROUND($B15*100000/'численность населения'!$B9,1)</f>
        <v>5.3</v>
      </c>
      <c r="D15" s="28">
        <v>6</v>
      </c>
      <c r="E15" s="31">
        <f>ROUND($D15*100000/'численность населения'!$C9,1)</f>
        <v>9.9</v>
      </c>
      <c r="F15" s="36">
        <f t="shared" si="1"/>
        <v>86.7924528301887</v>
      </c>
      <c r="G15" s="28">
        <v>15</v>
      </c>
      <c r="H15" s="31">
        <f>($G15*100000)/'численность населения'!$B9</f>
        <v>26.651504921644577</v>
      </c>
      <c r="I15" s="28">
        <v>17</v>
      </c>
      <c r="J15" s="31">
        <f>($I15*100000)/'численность населения'!$C9</f>
        <v>28.067626469422798</v>
      </c>
      <c r="K15" s="36">
        <f t="shared" si="0"/>
        <v>5.313476863470257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46</v>
      </c>
      <c r="C16" s="31">
        <f>ROUND($B16*100000/'численность населения'!$B10,1)</f>
        <v>17.2</v>
      </c>
      <c r="D16" s="28">
        <v>46</v>
      </c>
      <c r="E16" s="31">
        <f>ROUND($D16*100000/'численность населения'!$C10,1)</f>
        <v>17.1</v>
      </c>
      <c r="F16" s="36">
        <f t="shared" si="1"/>
        <v>-0.5813953488371969</v>
      </c>
      <c r="G16" s="28">
        <v>65</v>
      </c>
      <c r="H16" s="31">
        <f>($G16*100000)/'численность населения'!$B10</f>
        <v>24.32407147534849</v>
      </c>
      <c r="I16" s="28">
        <v>63</v>
      </c>
      <c r="J16" s="31">
        <f>($I16*100000)/'численность населения'!$C10</f>
        <v>23.363532862848643</v>
      </c>
      <c r="K16" s="36">
        <f t="shared" si="0"/>
        <v>-3.9489220111580208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33</v>
      </c>
      <c r="C17" s="31">
        <f>ROUND($B17*100000/'численность населения'!$B11,1)</f>
        <v>9.8</v>
      </c>
      <c r="D17" s="28">
        <v>23</v>
      </c>
      <c r="E17" s="31">
        <f>ROUND($D17*100000/'численность населения'!$C11,1)</f>
        <v>6.7</v>
      </c>
      <c r="F17" s="36">
        <f t="shared" si="1"/>
        <v>-31.63265306122449</v>
      </c>
      <c r="G17" s="28">
        <v>50</v>
      </c>
      <c r="H17" s="31">
        <f>($G17*100000)/'численность населения'!$B11</f>
        <v>14.855353423713304</v>
      </c>
      <c r="I17" s="28">
        <v>26</v>
      </c>
      <c r="J17" s="31">
        <f>($I17*100000)/'численность населения'!$C11</f>
        <v>7.541828139140928</v>
      </c>
      <c r="K17" s="36">
        <f t="shared" si="0"/>
        <v>-49.231580535121715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6</v>
      </c>
      <c r="C18" s="31">
        <f>ROUND($B18*100000/'численность населения'!$B12,1)</f>
        <v>4.8</v>
      </c>
      <c r="D18" s="28">
        <v>3</v>
      </c>
      <c r="E18" s="31">
        <f>ROUND($D18*100000/'численность населения'!$C12,1)</f>
        <v>2.4</v>
      </c>
      <c r="F18" s="36">
        <f t="shared" si="1"/>
        <v>-50</v>
      </c>
      <c r="G18" s="28">
        <v>13</v>
      </c>
      <c r="H18" s="31">
        <f>($G18*100000)/'численность населения'!$B12</f>
        <v>10.349576861530624</v>
      </c>
      <c r="I18" s="28">
        <v>7</v>
      </c>
      <c r="J18" s="31">
        <f>($I18*100000)/'численность населения'!$C12</f>
        <v>5.583561993491162</v>
      </c>
      <c r="K18" s="36">
        <f t="shared" si="0"/>
        <v>-46.05033550458221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7</v>
      </c>
      <c r="C19" s="31">
        <f>ROUND($B19*100000/'численность населения'!$B13,1)</f>
        <v>17.1</v>
      </c>
      <c r="D19" s="28">
        <v>8</v>
      </c>
      <c r="E19" s="31">
        <f>ROUND($D19*100000/'численность населения'!$C13,1)</f>
        <v>19.5</v>
      </c>
      <c r="F19" s="36">
        <f t="shared" si="1"/>
        <v>14.035087719298236</v>
      </c>
      <c r="G19" s="28">
        <v>5</v>
      </c>
      <c r="H19" s="31">
        <f>($G19*100000)/'численность населения'!$B13</f>
        <v>12.19422969051045</v>
      </c>
      <c r="I19" s="28">
        <v>10</v>
      </c>
      <c r="J19" s="31">
        <f>($I19*100000)/'численность населения'!$C13</f>
        <v>24.41585077032009</v>
      </c>
      <c r="K19" s="36">
        <f t="shared" si="0"/>
        <v>100.22462582708694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2</v>
      </c>
      <c r="C20" s="31">
        <f>ROUND($B20*100000/'численность населения'!$B14,1)</f>
        <v>11.4</v>
      </c>
      <c r="D20" s="28">
        <v>3</v>
      </c>
      <c r="E20" s="31">
        <f>ROUND($D20*100000/'численность населения'!$C14,1)</f>
        <v>16.8</v>
      </c>
      <c r="F20" s="36">
        <f t="shared" si="1"/>
        <v>47.368421052631575</v>
      </c>
      <c r="G20" s="28">
        <v>4</v>
      </c>
      <c r="H20" s="31">
        <f>($G20*100000)/'численность населения'!$B14</f>
        <v>22.725981478325096</v>
      </c>
      <c r="I20" s="28">
        <v>2</v>
      </c>
      <c r="J20" s="31">
        <f>($I20*100000)/'численность населения'!$C14</f>
        <v>11.226494527083918</v>
      </c>
      <c r="K20" s="36">
        <f t="shared" si="0"/>
        <v>-50.600617457198986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2</v>
      </c>
      <c r="C21" s="31">
        <f>ROUND($B21*100000/'численность населения'!$B15,1)</f>
        <v>5.5</v>
      </c>
      <c r="D21" s="28">
        <v>0</v>
      </c>
      <c r="E21" s="31">
        <f>ROUND($D21*100000/'численность населения'!$C15,1)</f>
        <v>0</v>
      </c>
      <c r="F21" s="36">
        <f t="shared" si="1"/>
        <v>-100</v>
      </c>
      <c r="G21" s="28">
        <v>3</v>
      </c>
      <c r="H21" s="31">
        <f>($G21*100000)/'численность населения'!$B15</f>
        <v>8.314855875831485</v>
      </c>
      <c r="I21" s="28">
        <v>6</v>
      </c>
      <c r="J21" s="31">
        <f>($I21*100000)/'численность населения'!$C15</f>
        <v>16.424856282507527</v>
      </c>
      <c r="K21" s="36">
        <f t="shared" si="0"/>
        <v>97.53627155762386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4</v>
      </c>
      <c r="C22" s="31">
        <f>ROUND($B22*100000/'численность населения'!$B16,1)</f>
        <v>8.3</v>
      </c>
      <c r="D22" s="28">
        <v>2</v>
      </c>
      <c r="E22" s="31">
        <f>ROUND($D22*100000/'численность населения'!$C16,1)</f>
        <v>4.1</v>
      </c>
      <c r="F22" s="36">
        <f t="shared" si="1"/>
        <v>-50.60240963855423</v>
      </c>
      <c r="G22" s="28">
        <v>4</v>
      </c>
      <c r="H22" s="31">
        <f>($G22*100000)/'численность населения'!$B16</f>
        <v>8.266854048691771</v>
      </c>
      <c r="I22" s="28">
        <v>5</v>
      </c>
      <c r="J22" s="31">
        <f>($I22*100000)/'численность населения'!$C16</f>
        <v>10.290606734173046</v>
      </c>
      <c r="K22" s="36">
        <f t="shared" si="0"/>
        <v>24.480324359924246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</v>
      </c>
      <c r="C23" s="31">
        <f>ROUND($B23*100000/'численность населения'!$B17,1)</f>
        <v>2.8</v>
      </c>
      <c r="D23" s="28">
        <v>0</v>
      </c>
      <c r="E23" s="31">
        <f>ROUND($D23*100000/'численность населения'!$C17,1)</f>
        <v>0</v>
      </c>
      <c r="F23" s="36">
        <f t="shared" si="1"/>
        <v>-100</v>
      </c>
      <c r="G23" s="28">
        <v>1</v>
      </c>
      <c r="H23" s="31">
        <f>($G23*100000)/'численность населения'!$B17</f>
        <v>2.7962641910407697</v>
      </c>
      <c r="I23" s="28">
        <v>2</v>
      </c>
      <c r="J23" s="31">
        <f>($I23*100000)/'численность населения'!$C17</f>
        <v>5.567153792623521</v>
      </c>
      <c r="K23" s="36">
        <f t="shared" si="0"/>
        <v>99.09255393180233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4</v>
      </c>
      <c r="C24" s="31">
        <f>ROUND($B24*100000/'численность населения'!$B18,1)</f>
        <v>3.3</v>
      </c>
      <c r="D24" s="28">
        <v>2</v>
      </c>
      <c r="E24" s="31">
        <f>ROUND($D24*100000/'численность населения'!$C18,1)</f>
        <v>1.6</v>
      </c>
      <c r="F24" s="36">
        <f t="shared" si="1"/>
        <v>-51.51515151515151</v>
      </c>
      <c r="G24" s="28">
        <v>13</v>
      </c>
      <c r="H24" s="31">
        <f>($G24*100000)/'численность населения'!$B18</f>
        <v>10.690174085373375</v>
      </c>
      <c r="I24" s="28">
        <v>13</v>
      </c>
      <c r="J24" s="31">
        <f>($I24*100000)/'численность населения'!$C18</f>
        <v>10.620915032679738</v>
      </c>
      <c r="K24" s="36">
        <f t="shared" si="0"/>
        <v>-0.647875816993468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2</v>
      </c>
      <c r="C25" s="31">
        <f>ROUND($B25*100000/'численность населения'!$B19,1)</f>
        <v>6.2</v>
      </c>
      <c r="D25" s="28">
        <v>0</v>
      </c>
      <c r="E25" s="31">
        <f>ROUND($D25*100000/'численность населения'!$C19,1)</f>
        <v>0</v>
      </c>
      <c r="F25" s="36">
        <f t="shared" si="1"/>
        <v>-100</v>
      </c>
      <c r="G25" s="28">
        <v>8</v>
      </c>
      <c r="H25" s="31">
        <f>($G25*100000)/'численность населения'!$B19</f>
        <v>24.734873079182513</v>
      </c>
      <c r="I25" s="28">
        <v>4</v>
      </c>
      <c r="J25" s="31">
        <f>($I25*100000)/'численность населения'!$C19</f>
        <v>12.557686874077795</v>
      </c>
      <c r="K25" s="36">
        <f t="shared" si="0"/>
        <v>-49.23084167896273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2</v>
      </c>
      <c r="C26" s="31">
        <f>ROUND($B26*100000/'численность населения'!$B20,1)</f>
        <v>6.7</v>
      </c>
      <c r="D26" s="28">
        <v>4</v>
      </c>
      <c r="E26" s="31">
        <f>ROUND($D26*100000/'численность населения'!$C20,1)</f>
        <v>15.6</v>
      </c>
      <c r="F26" s="36">
        <f t="shared" si="1"/>
        <v>132.83582089552237</v>
      </c>
      <c r="G26" s="28">
        <v>4</v>
      </c>
      <c r="H26" s="31">
        <f>($G26*100000)/'численность населения'!$B20</f>
        <v>13.42732460557234</v>
      </c>
      <c r="I26" s="28">
        <v>5</v>
      </c>
      <c r="J26" s="31">
        <f>($I26*100000)/'численность населения'!$C20</f>
        <v>19.44088028305922</v>
      </c>
      <c r="K26" s="36">
        <f t="shared" si="0"/>
        <v>44.78595590808354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>
        <v>0</v>
      </c>
      <c r="G27" s="28">
        <v>2</v>
      </c>
      <c r="H27" s="31">
        <f>($G27*100000)/'численность населения'!$B21</f>
        <v>10.054293183189221</v>
      </c>
      <c r="I27" s="28">
        <v>0</v>
      </c>
      <c r="J27" s="31">
        <f>($I27*100000)/'численность населения'!$C21</f>
        <v>0</v>
      </c>
      <c r="K27" s="36">
        <f t="shared" si="0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</v>
      </c>
      <c r="C28" s="31">
        <f>ROUND($B28*100000/'численность населения'!$B22,1)</f>
        <v>4.2</v>
      </c>
      <c r="D28" s="28">
        <v>0</v>
      </c>
      <c r="E28" s="31">
        <f>ROUND($D28*100000/'численность населения'!$C22,1)</f>
        <v>0</v>
      </c>
      <c r="F28" s="36">
        <f t="shared" si="1"/>
        <v>-100</v>
      </c>
      <c r="G28" s="28">
        <v>9</v>
      </c>
      <c r="H28" s="31">
        <f>($G28*100000)/'численность населения'!$B22</f>
        <v>37.3893897220722</v>
      </c>
      <c r="I28" s="28">
        <v>1</v>
      </c>
      <c r="J28" s="31">
        <f>($I28*100000)/'численность населения'!$C22</f>
        <v>4.24520292069961</v>
      </c>
      <c r="K28" s="36">
        <f t="shared" si="0"/>
        <v>-88.64596894398218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6">
        <v>0</v>
      </c>
      <c r="G29" s="28">
        <v>4</v>
      </c>
      <c r="H29" s="31">
        <f>($G29*100000)/'численность населения'!$B23</f>
        <v>13.432284495785622</v>
      </c>
      <c r="I29" s="28">
        <v>3</v>
      </c>
      <c r="J29" s="31">
        <f>($I29*100000)/'численность населения'!$C23</f>
        <v>10.115314586283633</v>
      </c>
      <c r="K29" s="36">
        <f t="shared" si="0"/>
        <v>-24.69401173376493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4</v>
      </c>
      <c r="C30" s="31">
        <f>ROUND($B30*100000/'численность населения'!$B24,1)</f>
        <v>9</v>
      </c>
      <c r="D30" s="28">
        <v>3</v>
      </c>
      <c r="E30" s="31">
        <f>ROUND($D30*100000/'численность населения'!$C24,1)</f>
        <v>6.7</v>
      </c>
      <c r="F30" s="36">
        <f t="shared" si="1"/>
        <v>-25.555555555555554</v>
      </c>
      <c r="G30" s="28">
        <v>5</v>
      </c>
      <c r="H30" s="31">
        <f>($G30*100000)/'численность населения'!$B24</f>
        <v>11.261007634963176</v>
      </c>
      <c r="I30" s="28">
        <v>6</v>
      </c>
      <c r="J30" s="31">
        <f>($I30*100000)/'численность населения'!$C24</f>
        <v>13.374944271065537</v>
      </c>
      <c r="K30" s="36">
        <f t="shared" si="0"/>
        <v>18.772180115916186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149</v>
      </c>
      <c r="C31" s="25">
        <f>ROUND(B31*100000/'численность населения'!B25,1)</f>
        <v>9.3</v>
      </c>
      <c r="D31" s="13">
        <f>SUM($D9:$D30)</f>
        <v>118</v>
      </c>
      <c r="E31" s="14">
        <f>ROUND($D31*100000/'численность населения'!$C25,1)</f>
        <v>7.3</v>
      </c>
      <c r="F31" s="36">
        <f t="shared" si="1"/>
        <v>-21.505376344086027</v>
      </c>
      <c r="G31" s="37">
        <f>SUM($G9:$G30)</f>
        <v>312</v>
      </c>
      <c r="H31" s="14">
        <f>($G31*100000)/'численность населения'!$B25</f>
        <v>19.443346947830758</v>
      </c>
      <c r="I31" s="13">
        <f>SUM($I9:$I30)</f>
        <v>276</v>
      </c>
      <c r="J31" s="14">
        <f>($I31*100000)/'численность населения'!$C25</f>
        <v>17.04319152286474</v>
      </c>
      <c r="K31" s="36">
        <f t="shared" si="0"/>
        <v>-12.344353219669303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5" t="s">
        <v>29</v>
      </c>
      <c r="J35" s="45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A3:J3"/>
    <mergeCell ref="I7:J7"/>
    <mergeCell ref="B6:E6"/>
    <mergeCell ref="D7:E7"/>
    <mergeCell ref="A6:A8"/>
    <mergeCell ref="B7:C7"/>
    <mergeCell ref="G6:J6"/>
    <mergeCell ref="G7:H7"/>
    <mergeCell ref="A5:K5"/>
    <mergeCell ref="A4:J4"/>
    <mergeCell ref="I35:J35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0" sqref="D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2017-10-04T08:28:04Z</cp:lastPrinted>
  <dcterms:created xsi:type="dcterms:W3CDTF">2003-07-30T02:22:18Z</dcterms:created>
  <dcterms:modified xsi:type="dcterms:W3CDTF">2017-10-04T08:29:09Z</dcterms:modified>
  <cp:category/>
  <cp:version/>
  <cp:contentType/>
  <cp:contentStatus/>
</cp:coreProperties>
</file>